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Snowsport England\Claire Pennell - English Alpine Champs\Generic EAC documents\Technical &amp; Reference\"/>
    </mc:Choice>
  </mc:AlternateContent>
  <xr:revisionPtr revIDLastSave="4" documentId="8_{B7A90535-C8F7-4170-B8A7-D4C632461D30}" xr6:coauthVersionLast="45" xr6:coauthVersionMax="45" xr10:uidLastSave="{95C53AA0-9FC7-4DA4-AB8B-F38BA2EFF5E0}"/>
  <bookViews>
    <workbookView xWindow="28680" yWindow="-120" windowWidth="15600" windowHeight="18840" xr2:uid="{320F8895-3722-4AD8-B144-B18B7A4BDFE5}"/>
  </bookViews>
  <sheets>
    <sheet name="Gates" sheetId="1" r:id="rId1"/>
  </sheets>
  <definedNames>
    <definedName name="HANDSETS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" i="1" l="1"/>
  <c r="C2" i="1"/>
  <c r="F2" i="1"/>
  <c r="G2" i="1"/>
  <c r="J2" i="1"/>
  <c r="K2" i="1"/>
  <c r="N2" i="1"/>
  <c r="O2" i="1"/>
  <c r="B3" i="1"/>
  <c r="C3" i="1"/>
  <c r="F3" i="1"/>
  <c r="G3" i="1"/>
  <c r="J3" i="1"/>
  <c r="K3" i="1"/>
  <c r="N3" i="1"/>
  <c r="O3" i="1"/>
  <c r="B4" i="1"/>
  <c r="C4" i="1"/>
  <c r="F4" i="1"/>
  <c r="G4" i="1"/>
  <c r="J4" i="1"/>
  <c r="K4" i="1"/>
  <c r="N4" i="1"/>
  <c r="O4" i="1"/>
  <c r="B5" i="1"/>
  <c r="C5" i="1"/>
  <c r="F5" i="1"/>
  <c r="G5" i="1"/>
  <c r="J5" i="1"/>
  <c r="K5" i="1"/>
  <c r="N5" i="1"/>
  <c r="O5" i="1"/>
  <c r="B6" i="1"/>
  <c r="C6" i="1"/>
  <c r="F6" i="1"/>
  <c r="G6" i="1"/>
  <c r="J6" i="1"/>
  <c r="K6" i="1"/>
  <c r="N6" i="1"/>
  <c r="O6" i="1"/>
  <c r="B7" i="1"/>
  <c r="C7" i="1"/>
  <c r="F7" i="1"/>
  <c r="G7" i="1"/>
  <c r="J7" i="1"/>
  <c r="K7" i="1"/>
  <c r="N7" i="1"/>
  <c r="O7" i="1"/>
  <c r="B8" i="1"/>
  <c r="C8" i="1"/>
  <c r="F8" i="1"/>
  <c r="G8" i="1"/>
  <c r="J8" i="1"/>
  <c r="K8" i="1"/>
  <c r="N8" i="1"/>
  <c r="O8" i="1"/>
  <c r="B11" i="1"/>
  <c r="C11" i="1"/>
  <c r="F11" i="1"/>
  <c r="G11" i="1"/>
  <c r="J11" i="1"/>
  <c r="K11" i="1"/>
  <c r="N11" i="1"/>
  <c r="O11" i="1"/>
  <c r="B12" i="1"/>
  <c r="C12" i="1"/>
  <c r="F12" i="1"/>
  <c r="G12" i="1"/>
  <c r="J12" i="1"/>
  <c r="K12" i="1"/>
  <c r="N12" i="1"/>
  <c r="O12" i="1"/>
  <c r="B13" i="1"/>
  <c r="C13" i="1"/>
  <c r="F13" i="1"/>
  <c r="G13" i="1"/>
  <c r="J13" i="1"/>
  <c r="K13" i="1"/>
  <c r="N13" i="1"/>
  <c r="O13" i="1"/>
  <c r="B14" i="1"/>
  <c r="C14" i="1"/>
  <c r="F14" i="1"/>
  <c r="G14" i="1"/>
  <c r="J14" i="1"/>
  <c r="K14" i="1"/>
  <c r="N14" i="1"/>
  <c r="O14" i="1"/>
  <c r="B15" i="1"/>
  <c r="C15" i="1"/>
  <c r="F15" i="1"/>
  <c r="G15" i="1"/>
  <c r="J15" i="1"/>
  <c r="K15" i="1"/>
  <c r="N15" i="1"/>
  <c r="O15" i="1"/>
  <c r="B16" i="1"/>
  <c r="C16" i="1"/>
  <c r="F16" i="1"/>
  <c r="G16" i="1"/>
  <c r="J16" i="1"/>
  <c r="K16" i="1"/>
  <c r="N16" i="1"/>
  <c r="O16" i="1"/>
  <c r="B17" i="1"/>
  <c r="C17" i="1"/>
  <c r="F17" i="1"/>
  <c r="G17" i="1"/>
  <c r="J17" i="1"/>
  <c r="K17" i="1"/>
  <c r="N17" i="1"/>
  <c r="O17" i="1"/>
  <c r="B18" i="1"/>
  <c r="C18" i="1"/>
  <c r="F18" i="1"/>
  <c r="G18" i="1"/>
  <c r="J18" i="1"/>
  <c r="K18" i="1"/>
  <c r="N18" i="1"/>
  <c r="O18" i="1"/>
  <c r="B19" i="1"/>
  <c r="C19" i="1"/>
  <c r="J19" i="1"/>
  <c r="K19" i="1"/>
  <c r="B22" i="1"/>
  <c r="F22" i="1"/>
  <c r="G22" i="1"/>
  <c r="J22" i="1"/>
  <c r="N22" i="1"/>
  <c r="O22" i="1"/>
  <c r="B23" i="1"/>
  <c r="F23" i="1"/>
  <c r="G23" i="1"/>
  <c r="J23" i="1"/>
  <c r="N23" i="1"/>
  <c r="O23" i="1"/>
  <c r="B24" i="1"/>
  <c r="F24" i="1"/>
  <c r="G24" i="1"/>
  <c r="J24" i="1"/>
  <c r="N24" i="1"/>
  <c r="O24" i="1"/>
  <c r="B25" i="1"/>
  <c r="F25" i="1"/>
  <c r="G25" i="1"/>
  <c r="J25" i="1"/>
  <c r="N25" i="1"/>
  <c r="O25" i="1"/>
  <c r="B26" i="1"/>
  <c r="F26" i="1"/>
  <c r="G26" i="1"/>
  <c r="J26" i="1"/>
  <c r="N26" i="1"/>
  <c r="O26" i="1"/>
  <c r="B27" i="1"/>
  <c r="F27" i="1"/>
  <c r="G27" i="1"/>
  <c r="J27" i="1"/>
  <c r="N27" i="1"/>
  <c r="O27" i="1"/>
  <c r="B28" i="1"/>
  <c r="F28" i="1"/>
  <c r="G28" i="1"/>
  <c r="J28" i="1"/>
  <c r="N28" i="1"/>
  <c r="O28" i="1"/>
  <c r="B29" i="1"/>
  <c r="F29" i="1"/>
  <c r="G29" i="1"/>
  <c r="J29" i="1"/>
  <c r="N29" i="1"/>
  <c r="O29" i="1"/>
  <c r="B30" i="1"/>
  <c r="F30" i="1"/>
  <c r="G30" i="1"/>
  <c r="J30" i="1"/>
  <c r="N30" i="1"/>
  <c r="O30" i="1"/>
  <c r="B31" i="1"/>
  <c r="F31" i="1"/>
  <c r="G31" i="1"/>
  <c r="J31" i="1"/>
  <c r="N31" i="1"/>
  <c r="O31" i="1"/>
  <c r="F32" i="1"/>
  <c r="G32" i="1"/>
  <c r="N32" i="1"/>
  <c r="O32" i="1"/>
</calcChain>
</file>

<file path=xl/sharedStrings.xml><?xml version="1.0" encoding="utf-8"?>
<sst xmlns="http://schemas.openxmlformats.org/spreadsheetml/2006/main" count="92" uniqueCount="38">
  <si>
    <t>Turn dist &gt;=25m</t>
  </si>
  <si>
    <t>W 8-21m closed</t>
  </si>
  <si>
    <t>W 6-8m open</t>
  </si>
  <si>
    <t>DC 8-12%</t>
  </si>
  <si>
    <t>DC 7% min</t>
  </si>
  <si>
    <t>VD 250-350</t>
  </si>
  <si>
    <t>VD 350-600</t>
  </si>
  <si>
    <t>SG CH</t>
  </si>
  <si>
    <t>SG FIS</t>
  </si>
  <si>
    <t>Turn dist &lt;=27m</t>
  </si>
  <si>
    <t>Gate dist &gt;=10m</t>
  </si>
  <si>
    <t>W 4-8m</t>
  </si>
  <si>
    <t>DC 13-18%</t>
  </si>
  <si>
    <t>DC 11-15%</t>
  </si>
  <si>
    <t>VD 180-250</t>
  </si>
  <si>
    <t>VD 250-400</t>
  </si>
  <si>
    <t>GS CH</t>
  </si>
  <si>
    <t>GS FIS</t>
  </si>
  <si>
    <t>#Delay 1-3</t>
  </si>
  <si>
    <t>#Hpin &gt;=3</t>
  </si>
  <si>
    <t>#Vert 1-2</t>
  </si>
  <si>
    <t>#Vert 1-3</t>
  </si>
  <si>
    <t>Delay 15-18m</t>
  </si>
  <si>
    <t>Delay 12-18m</t>
  </si>
  <si>
    <t>Dist 7-11m</t>
  </si>
  <si>
    <t>Dist 6-13m</t>
  </si>
  <si>
    <t>W 4-6m</t>
  </si>
  <si>
    <t>DC 32-38% +/- 3</t>
  </si>
  <si>
    <t>DC 30-35% +/- 3</t>
  </si>
  <si>
    <t>VD 100-160</t>
  </si>
  <si>
    <t>SL CH</t>
  </si>
  <si>
    <t>SL FIS</t>
  </si>
  <si>
    <t>SG U14/16</t>
  </si>
  <si>
    <t>GS U14/16</t>
  </si>
  <si>
    <t>SL U14/16</t>
  </si>
  <si>
    <t>VD 140-200</t>
  </si>
  <si>
    <t>#Hpin 2-4</t>
  </si>
  <si>
    <t>W 8-12m 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</si>
</sst>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FED2-487D-4DC9-9655-20FC0DB488C7}">
  <dimension ref="A1:O56"/>
  <sheetViews>
    <sheetView tabSelected="1" zoomScaleNormal="100" workbookViewId="0">
      <selection activeCell="H41" sqref="H41"/>
    </sheetView>
  </sheetViews>
  <sheetFormatPr defaultColWidth="9.1796875" defaultRowHeight="10.5" customHeight="1" x14ac:dyDescent="0.3"/>
  <cols>
    <col min="1" max="1" width="4.81640625" style="3" customWidth="1"/>
    <col min="2" max="3" width="4.81640625" style="2" customWidth="1"/>
    <col min="4" max="7" width="4.81640625" style="1" customWidth="1"/>
    <col min="8" max="8" width="9.1796875" style="1"/>
    <col min="9" max="9" width="5.54296875" style="1" customWidth="1"/>
    <col min="10" max="11" width="3" style="1" bestFit="1" customWidth="1"/>
    <col min="12" max="12" width="5.1796875" style="1" customWidth="1"/>
    <col min="13" max="13" width="9.81640625" style="1" customWidth="1"/>
    <col min="14" max="15" width="3" style="1" bestFit="1" customWidth="1"/>
    <col min="16" max="16384" width="9.1796875" style="1"/>
  </cols>
  <sheetData>
    <row r="1" spans="1:15" ht="10.5" customHeight="1" x14ac:dyDescent="0.3">
      <c r="A1" s="9" t="s">
        <v>31</v>
      </c>
      <c r="B1" s="8"/>
      <c r="C1" s="8"/>
      <c r="E1" s="9" t="s">
        <v>34</v>
      </c>
      <c r="F1" s="8"/>
      <c r="G1" s="8"/>
      <c r="I1" s="9" t="s">
        <v>31</v>
      </c>
      <c r="J1" s="8"/>
      <c r="K1" s="8"/>
      <c r="M1" s="9" t="s">
        <v>34</v>
      </c>
      <c r="N1" s="8"/>
      <c r="O1" s="8"/>
    </row>
    <row r="2" spans="1:15" ht="10.5" customHeight="1" x14ac:dyDescent="0.3">
      <c r="A2" s="3">
        <v>140</v>
      </c>
      <c r="B2" s="2">
        <f t="shared" ref="B2:B8" si="0">INT(A2*0.3-3)</f>
        <v>39</v>
      </c>
      <c r="C2" s="2">
        <f t="shared" ref="C2:C8" si="1">INT(A2*0.35+3)</f>
        <v>52</v>
      </c>
      <c r="E2" s="3">
        <v>100</v>
      </c>
      <c r="F2" s="2">
        <f t="shared" ref="F2:F8" si="2">INT(E2*0.32-3)</f>
        <v>29</v>
      </c>
      <c r="G2" s="2">
        <f t="shared" ref="G2:G8" si="3">INT(E2*0.38+3)</f>
        <v>41</v>
      </c>
      <c r="I2" s="3">
        <v>140</v>
      </c>
      <c r="J2" s="2">
        <f t="shared" ref="J2:J8" si="4">INT(I2*0.3-3)</f>
        <v>39</v>
      </c>
      <c r="K2" s="2">
        <f t="shared" ref="K2:K8" si="5">INT(I2*0.35+3)</f>
        <v>52</v>
      </c>
      <c r="M2" s="3">
        <v>100</v>
      </c>
      <c r="N2" s="2">
        <f t="shared" ref="N2:N8" si="6">INT(M2*0.32-3)</f>
        <v>29</v>
      </c>
      <c r="O2" s="2">
        <f t="shared" ref="O2:O8" si="7">INT(M2*0.38+3)</f>
        <v>41</v>
      </c>
    </row>
    <row r="3" spans="1:15" ht="10.5" customHeight="1" x14ac:dyDescent="0.3">
      <c r="A3" s="3">
        <v>150</v>
      </c>
      <c r="B3" s="2">
        <f t="shared" si="0"/>
        <v>42</v>
      </c>
      <c r="C3" s="2">
        <f t="shared" si="1"/>
        <v>55</v>
      </c>
      <c r="E3" s="3">
        <v>110</v>
      </c>
      <c r="F3" s="2">
        <f t="shared" si="2"/>
        <v>32</v>
      </c>
      <c r="G3" s="2">
        <f t="shared" si="3"/>
        <v>44</v>
      </c>
      <c r="I3" s="3">
        <v>150</v>
      </c>
      <c r="J3" s="2">
        <f t="shared" si="4"/>
        <v>42</v>
      </c>
      <c r="K3" s="2">
        <f t="shared" si="5"/>
        <v>55</v>
      </c>
      <c r="M3" s="3">
        <v>110</v>
      </c>
      <c r="N3" s="2">
        <f t="shared" si="6"/>
        <v>32</v>
      </c>
      <c r="O3" s="2">
        <f t="shared" si="7"/>
        <v>44</v>
      </c>
    </row>
    <row r="4" spans="1:15" ht="10.5" customHeight="1" x14ac:dyDescent="0.3">
      <c r="A4" s="3">
        <v>160</v>
      </c>
      <c r="B4" s="2">
        <f t="shared" si="0"/>
        <v>45</v>
      </c>
      <c r="C4" s="2">
        <f t="shared" si="1"/>
        <v>59</v>
      </c>
      <c r="E4" s="3">
        <v>120</v>
      </c>
      <c r="F4" s="2">
        <f t="shared" si="2"/>
        <v>35</v>
      </c>
      <c r="G4" s="2">
        <f t="shared" si="3"/>
        <v>48</v>
      </c>
      <c r="I4" s="3">
        <v>160</v>
      </c>
      <c r="J4" s="2">
        <f t="shared" si="4"/>
        <v>45</v>
      </c>
      <c r="K4" s="2">
        <f t="shared" si="5"/>
        <v>59</v>
      </c>
      <c r="M4" s="3">
        <v>120</v>
      </c>
      <c r="N4" s="2">
        <f t="shared" si="6"/>
        <v>35</v>
      </c>
      <c r="O4" s="2">
        <f t="shared" si="7"/>
        <v>48</v>
      </c>
    </row>
    <row r="5" spans="1:15" ht="10.5" customHeight="1" x14ac:dyDescent="0.3">
      <c r="A5" s="3">
        <v>170</v>
      </c>
      <c r="B5" s="2">
        <f t="shared" si="0"/>
        <v>48</v>
      </c>
      <c r="C5" s="2">
        <f t="shared" si="1"/>
        <v>62</v>
      </c>
      <c r="E5" s="3">
        <v>130</v>
      </c>
      <c r="F5" s="2">
        <f t="shared" si="2"/>
        <v>38</v>
      </c>
      <c r="G5" s="2">
        <f t="shared" si="3"/>
        <v>52</v>
      </c>
      <c r="I5" s="3">
        <v>170</v>
      </c>
      <c r="J5" s="2">
        <f t="shared" si="4"/>
        <v>48</v>
      </c>
      <c r="K5" s="2">
        <f t="shared" si="5"/>
        <v>62</v>
      </c>
      <c r="M5" s="3">
        <v>130</v>
      </c>
      <c r="N5" s="2">
        <f t="shared" si="6"/>
        <v>38</v>
      </c>
      <c r="O5" s="2">
        <f t="shared" si="7"/>
        <v>52</v>
      </c>
    </row>
    <row r="6" spans="1:15" ht="10.5" customHeight="1" x14ac:dyDescent="0.3">
      <c r="A6" s="3">
        <v>180</v>
      </c>
      <c r="B6" s="2">
        <f t="shared" si="0"/>
        <v>51</v>
      </c>
      <c r="C6" s="2">
        <f t="shared" si="1"/>
        <v>66</v>
      </c>
      <c r="E6" s="3">
        <v>140</v>
      </c>
      <c r="F6" s="2">
        <f t="shared" si="2"/>
        <v>41</v>
      </c>
      <c r="G6" s="2">
        <f t="shared" si="3"/>
        <v>56</v>
      </c>
      <c r="I6" s="3">
        <v>180</v>
      </c>
      <c r="J6" s="2">
        <f t="shared" si="4"/>
        <v>51</v>
      </c>
      <c r="K6" s="2">
        <f t="shared" si="5"/>
        <v>66</v>
      </c>
      <c r="M6" s="3">
        <v>140</v>
      </c>
      <c r="N6" s="2">
        <f t="shared" si="6"/>
        <v>41</v>
      </c>
      <c r="O6" s="2">
        <f t="shared" si="7"/>
        <v>56</v>
      </c>
    </row>
    <row r="7" spans="1:15" ht="10.5" customHeight="1" x14ac:dyDescent="0.3">
      <c r="A7" s="3">
        <v>190</v>
      </c>
      <c r="B7" s="2">
        <f t="shared" si="0"/>
        <v>54</v>
      </c>
      <c r="C7" s="2">
        <f t="shared" si="1"/>
        <v>69</v>
      </c>
      <c r="E7" s="3">
        <v>150</v>
      </c>
      <c r="F7" s="2">
        <f t="shared" si="2"/>
        <v>45</v>
      </c>
      <c r="G7" s="2">
        <f t="shared" si="3"/>
        <v>60</v>
      </c>
      <c r="I7" s="3">
        <v>190</v>
      </c>
      <c r="J7" s="2">
        <f t="shared" si="4"/>
        <v>54</v>
      </c>
      <c r="K7" s="2">
        <f t="shared" si="5"/>
        <v>69</v>
      </c>
      <c r="M7" s="3">
        <v>150</v>
      </c>
      <c r="N7" s="2">
        <f t="shared" si="6"/>
        <v>45</v>
      </c>
      <c r="O7" s="2">
        <f t="shared" si="7"/>
        <v>60</v>
      </c>
    </row>
    <row r="8" spans="1:15" ht="10.5" customHeight="1" x14ac:dyDescent="0.3">
      <c r="A8" s="3">
        <v>200</v>
      </c>
      <c r="B8" s="2">
        <f t="shared" si="0"/>
        <v>57</v>
      </c>
      <c r="C8" s="2">
        <f t="shared" si="1"/>
        <v>73</v>
      </c>
      <c r="E8" s="3">
        <v>160</v>
      </c>
      <c r="F8" s="2">
        <f t="shared" si="2"/>
        <v>48</v>
      </c>
      <c r="G8" s="2">
        <f t="shared" si="3"/>
        <v>63</v>
      </c>
      <c r="I8" s="3">
        <v>200</v>
      </c>
      <c r="J8" s="2">
        <f t="shared" si="4"/>
        <v>57</v>
      </c>
      <c r="K8" s="2">
        <f t="shared" si="5"/>
        <v>73</v>
      </c>
      <c r="M8" s="3">
        <v>160</v>
      </c>
      <c r="N8" s="2">
        <f t="shared" si="6"/>
        <v>48</v>
      </c>
      <c r="O8" s="2">
        <f t="shared" si="7"/>
        <v>63</v>
      </c>
    </row>
    <row r="9" spans="1:15" ht="10.5" customHeight="1" x14ac:dyDescent="0.3">
      <c r="I9" s="3"/>
      <c r="J9" s="2"/>
      <c r="K9" s="2"/>
    </row>
    <row r="10" spans="1:15" ht="10.5" customHeight="1" x14ac:dyDescent="0.3">
      <c r="A10" s="9" t="s">
        <v>17</v>
      </c>
      <c r="B10" s="8"/>
      <c r="C10" s="8"/>
      <c r="E10" s="9" t="s">
        <v>33</v>
      </c>
      <c r="F10" s="8"/>
      <c r="G10" s="8"/>
      <c r="I10" s="9" t="s">
        <v>17</v>
      </c>
      <c r="J10" s="8"/>
      <c r="K10" s="8"/>
      <c r="M10" s="9" t="s">
        <v>33</v>
      </c>
      <c r="N10" s="8"/>
      <c r="O10" s="8"/>
    </row>
    <row r="11" spans="1:15" ht="10.5" customHeight="1" x14ac:dyDescent="0.3">
      <c r="A11" s="3">
        <v>250</v>
      </c>
      <c r="B11" s="2">
        <f t="shared" ref="B11:B19" si="8">INT(A11*0.11)</f>
        <v>27</v>
      </c>
      <c r="C11" s="2">
        <f t="shared" ref="C11:C19" si="9">INT(A11*0.15)</f>
        <v>37</v>
      </c>
      <c r="E11" s="3">
        <v>180</v>
      </c>
      <c r="F11" s="2">
        <f t="shared" ref="F11:F18" si="10">INT(E11*0.13)</f>
        <v>23</v>
      </c>
      <c r="G11" s="2">
        <f t="shared" ref="G11:G18" si="11">INT(E11*0.18)</f>
        <v>32</v>
      </c>
      <c r="I11" s="3">
        <v>250</v>
      </c>
      <c r="J11" s="2">
        <f t="shared" ref="J11:J19" si="12">INT(I11*0.11)</f>
        <v>27</v>
      </c>
      <c r="K11" s="2">
        <f t="shared" ref="K11:K19" si="13">INT(I11*0.15)</f>
        <v>37</v>
      </c>
      <c r="M11" s="3">
        <v>180</v>
      </c>
      <c r="N11" s="2">
        <f t="shared" ref="N11:N18" si="14">INT(M11*0.13)</f>
        <v>23</v>
      </c>
      <c r="O11" s="2">
        <f t="shared" ref="O11:O18" si="15">INT(M11*0.18)</f>
        <v>32</v>
      </c>
    </row>
    <row r="12" spans="1:15" ht="10.5" customHeight="1" x14ac:dyDescent="0.3">
      <c r="A12" s="3">
        <v>260</v>
      </c>
      <c r="B12" s="2">
        <f t="shared" si="8"/>
        <v>28</v>
      </c>
      <c r="C12" s="2">
        <f t="shared" si="9"/>
        <v>39</v>
      </c>
      <c r="E12" s="3">
        <v>190</v>
      </c>
      <c r="F12" s="2">
        <f t="shared" si="10"/>
        <v>24</v>
      </c>
      <c r="G12" s="2">
        <f t="shared" si="11"/>
        <v>34</v>
      </c>
      <c r="I12" s="3">
        <v>260</v>
      </c>
      <c r="J12" s="2">
        <f t="shared" si="12"/>
        <v>28</v>
      </c>
      <c r="K12" s="2">
        <f t="shared" si="13"/>
        <v>39</v>
      </c>
      <c r="M12" s="3">
        <v>190</v>
      </c>
      <c r="N12" s="2">
        <f t="shared" si="14"/>
        <v>24</v>
      </c>
      <c r="O12" s="2">
        <f t="shared" si="15"/>
        <v>34</v>
      </c>
    </row>
    <row r="13" spans="1:15" ht="10.5" customHeight="1" x14ac:dyDescent="0.3">
      <c r="A13" s="3">
        <v>280</v>
      </c>
      <c r="B13" s="2">
        <f t="shared" si="8"/>
        <v>30</v>
      </c>
      <c r="C13" s="2">
        <f t="shared" si="9"/>
        <v>42</v>
      </c>
      <c r="E13" s="3">
        <v>200</v>
      </c>
      <c r="F13" s="2">
        <f t="shared" si="10"/>
        <v>26</v>
      </c>
      <c r="G13" s="2">
        <f t="shared" si="11"/>
        <v>36</v>
      </c>
      <c r="I13" s="3">
        <v>280</v>
      </c>
      <c r="J13" s="2">
        <f t="shared" si="12"/>
        <v>30</v>
      </c>
      <c r="K13" s="2">
        <f t="shared" si="13"/>
        <v>42</v>
      </c>
      <c r="M13" s="3">
        <v>200</v>
      </c>
      <c r="N13" s="2">
        <f t="shared" si="14"/>
        <v>26</v>
      </c>
      <c r="O13" s="2">
        <f t="shared" si="15"/>
        <v>36</v>
      </c>
    </row>
    <row r="14" spans="1:15" ht="10.5" customHeight="1" x14ac:dyDescent="0.3">
      <c r="A14" s="3">
        <v>300</v>
      </c>
      <c r="B14" s="2">
        <f t="shared" si="8"/>
        <v>33</v>
      </c>
      <c r="C14" s="2">
        <f t="shared" si="9"/>
        <v>45</v>
      </c>
      <c r="E14" s="3">
        <v>210</v>
      </c>
      <c r="F14" s="2">
        <f t="shared" si="10"/>
        <v>27</v>
      </c>
      <c r="G14" s="2">
        <f t="shared" si="11"/>
        <v>37</v>
      </c>
      <c r="I14" s="3">
        <v>300</v>
      </c>
      <c r="J14" s="2">
        <f t="shared" si="12"/>
        <v>33</v>
      </c>
      <c r="K14" s="2">
        <f t="shared" si="13"/>
        <v>45</v>
      </c>
      <c r="M14" s="3">
        <v>210</v>
      </c>
      <c r="N14" s="2">
        <f t="shared" si="14"/>
        <v>27</v>
      </c>
      <c r="O14" s="2">
        <f t="shared" si="15"/>
        <v>37</v>
      </c>
    </row>
    <row r="15" spans="1:15" ht="10.5" customHeight="1" x14ac:dyDescent="0.3">
      <c r="A15" s="3">
        <v>320</v>
      </c>
      <c r="B15" s="2">
        <f t="shared" si="8"/>
        <v>35</v>
      </c>
      <c r="C15" s="2">
        <f t="shared" si="9"/>
        <v>48</v>
      </c>
      <c r="E15" s="3">
        <v>220</v>
      </c>
      <c r="F15" s="2">
        <f t="shared" si="10"/>
        <v>28</v>
      </c>
      <c r="G15" s="2">
        <f t="shared" si="11"/>
        <v>39</v>
      </c>
      <c r="I15" s="3">
        <v>320</v>
      </c>
      <c r="J15" s="2">
        <f t="shared" si="12"/>
        <v>35</v>
      </c>
      <c r="K15" s="2">
        <f t="shared" si="13"/>
        <v>48</v>
      </c>
      <c r="M15" s="3">
        <v>220</v>
      </c>
      <c r="N15" s="2">
        <f t="shared" si="14"/>
        <v>28</v>
      </c>
      <c r="O15" s="2">
        <f t="shared" si="15"/>
        <v>39</v>
      </c>
    </row>
    <row r="16" spans="1:15" ht="10.5" customHeight="1" x14ac:dyDescent="0.3">
      <c r="A16" s="3">
        <v>340</v>
      </c>
      <c r="B16" s="2">
        <f t="shared" si="8"/>
        <v>37</v>
      </c>
      <c r="C16" s="2">
        <f t="shared" si="9"/>
        <v>51</v>
      </c>
      <c r="E16" s="3">
        <v>230</v>
      </c>
      <c r="F16" s="2">
        <f t="shared" si="10"/>
        <v>29</v>
      </c>
      <c r="G16" s="2">
        <f t="shared" si="11"/>
        <v>41</v>
      </c>
      <c r="I16" s="3">
        <v>340</v>
      </c>
      <c r="J16" s="2">
        <f t="shared" si="12"/>
        <v>37</v>
      </c>
      <c r="K16" s="2">
        <f t="shared" si="13"/>
        <v>51</v>
      </c>
      <c r="M16" s="3">
        <v>230</v>
      </c>
      <c r="N16" s="2">
        <f t="shared" si="14"/>
        <v>29</v>
      </c>
      <c r="O16" s="2">
        <f t="shared" si="15"/>
        <v>41</v>
      </c>
    </row>
    <row r="17" spans="1:15" ht="10.5" customHeight="1" x14ac:dyDescent="0.3">
      <c r="A17" s="3">
        <v>360</v>
      </c>
      <c r="B17" s="2">
        <f t="shared" si="8"/>
        <v>39</v>
      </c>
      <c r="C17" s="2">
        <f t="shared" si="9"/>
        <v>54</v>
      </c>
      <c r="E17" s="3">
        <v>240</v>
      </c>
      <c r="F17" s="2">
        <f t="shared" si="10"/>
        <v>31</v>
      </c>
      <c r="G17" s="2">
        <f t="shared" si="11"/>
        <v>43</v>
      </c>
      <c r="I17" s="3">
        <v>360</v>
      </c>
      <c r="J17" s="2">
        <f t="shared" si="12"/>
        <v>39</v>
      </c>
      <c r="K17" s="2">
        <f t="shared" si="13"/>
        <v>54</v>
      </c>
      <c r="M17" s="3">
        <v>240</v>
      </c>
      <c r="N17" s="2">
        <f t="shared" si="14"/>
        <v>31</v>
      </c>
      <c r="O17" s="2">
        <f t="shared" si="15"/>
        <v>43</v>
      </c>
    </row>
    <row r="18" spans="1:15" ht="10.5" customHeight="1" x14ac:dyDescent="0.3">
      <c r="A18" s="3">
        <v>380</v>
      </c>
      <c r="B18" s="2">
        <f t="shared" si="8"/>
        <v>41</v>
      </c>
      <c r="C18" s="2">
        <f t="shared" si="9"/>
        <v>57</v>
      </c>
      <c r="E18" s="3">
        <v>250</v>
      </c>
      <c r="F18" s="2">
        <f t="shared" si="10"/>
        <v>32</v>
      </c>
      <c r="G18" s="2">
        <f t="shared" si="11"/>
        <v>45</v>
      </c>
      <c r="I18" s="3">
        <v>380</v>
      </c>
      <c r="J18" s="2">
        <f t="shared" si="12"/>
        <v>41</v>
      </c>
      <c r="K18" s="2">
        <f t="shared" si="13"/>
        <v>57</v>
      </c>
      <c r="M18" s="3">
        <v>250</v>
      </c>
      <c r="N18" s="2">
        <f t="shared" si="14"/>
        <v>32</v>
      </c>
      <c r="O18" s="2">
        <f t="shared" si="15"/>
        <v>45</v>
      </c>
    </row>
    <row r="19" spans="1:15" ht="10.5" customHeight="1" x14ac:dyDescent="0.3">
      <c r="A19" s="3">
        <v>400</v>
      </c>
      <c r="B19" s="2">
        <f t="shared" si="8"/>
        <v>44</v>
      </c>
      <c r="C19" s="2">
        <f t="shared" si="9"/>
        <v>60</v>
      </c>
      <c r="I19" s="3">
        <v>400</v>
      </c>
      <c r="J19" s="2">
        <f t="shared" si="12"/>
        <v>44</v>
      </c>
      <c r="K19" s="2">
        <f t="shared" si="13"/>
        <v>60</v>
      </c>
    </row>
    <row r="20" spans="1:15" ht="10.5" customHeight="1" x14ac:dyDescent="0.3">
      <c r="I20" s="3"/>
      <c r="J20" s="2"/>
      <c r="K20" s="2"/>
    </row>
    <row r="21" spans="1:15" ht="10.5" customHeight="1" x14ac:dyDescent="0.3">
      <c r="A21" s="9" t="s">
        <v>8</v>
      </c>
      <c r="B21" s="8"/>
      <c r="C21" s="8"/>
      <c r="E21" s="7" t="s">
        <v>32</v>
      </c>
      <c r="F21" s="6"/>
      <c r="G21" s="6"/>
      <c r="I21" s="9" t="s">
        <v>8</v>
      </c>
      <c r="J21" s="8"/>
      <c r="K21" s="8"/>
      <c r="M21" s="7" t="s">
        <v>32</v>
      </c>
      <c r="N21" s="6"/>
      <c r="O21" s="6"/>
    </row>
    <row r="22" spans="1:15" ht="10.5" customHeight="1" x14ac:dyDescent="0.3">
      <c r="A22" s="3">
        <v>350</v>
      </c>
      <c r="B22" s="2">
        <f t="shared" ref="B22:B31" si="16">INT(A22*0.07)</f>
        <v>24</v>
      </c>
      <c r="E22" s="3">
        <v>250</v>
      </c>
      <c r="F22" s="1">
        <f t="shared" ref="F22:F32" si="17">INT(E22*0.08)</f>
        <v>20</v>
      </c>
      <c r="G22" s="1">
        <f t="shared" ref="G22:G32" si="18">INT(E22*0.12)</f>
        <v>30</v>
      </c>
      <c r="I22" s="3">
        <v>350</v>
      </c>
      <c r="J22" s="2">
        <f t="shared" ref="J22:J31" si="19">INT(I22*0.07)</f>
        <v>24</v>
      </c>
      <c r="K22" s="2"/>
      <c r="M22" s="3">
        <v>250</v>
      </c>
      <c r="N22" s="1">
        <f t="shared" ref="N22:N32" si="20">INT(M22*0.08)</f>
        <v>20</v>
      </c>
      <c r="O22" s="1">
        <f t="shared" ref="O22:O32" si="21">INT(M22*0.12)</f>
        <v>30</v>
      </c>
    </row>
    <row r="23" spans="1:15" ht="10.5" customHeight="1" x14ac:dyDescent="0.3">
      <c r="A23" s="3">
        <v>380</v>
      </c>
      <c r="B23" s="2">
        <f t="shared" si="16"/>
        <v>26</v>
      </c>
      <c r="E23" s="3">
        <v>260</v>
      </c>
      <c r="F23" s="1">
        <f t="shared" si="17"/>
        <v>20</v>
      </c>
      <c r="G23" s="1">
        <f t="shared" si="18"/>
        <v>31</v>
      </c>
      <c r="I23" s="3">
        <v>380</v>
      </c>
      <c r="J23" s="2">
        <f t="shared" si="19"/>
        <v>26</v>
      </c>
      <c r="K23" s="2"/>
      <c r="M23" s="3">
        <v>260</v>
      </c>
      <c r="N23" s="1">
        <f t="shared" si="20"/>
        <v>20</v>
      </c>
      <c r="O23" s="1">
        <f t="shared" si="21"/>
        <v>31</v>
      </c>
    </row>
    <row r="24" spans="1:15" ht="10.5" customHeight="1" x14ac:dyDescent="0.3">
      <c r="A24" s="3">
        <v>410</v>
      </c>
      <c r="B24" s="2">
        <f t="shared" si="16"/>
        <v>28</v>
      </c>
      <c r="E24" s="3">
        <v>270</v>
      </c>
      <c r="F24" s="1">
        <f t="shared" si="17"/>
        <v>21</v>
      </c>
      <c r="G24" s="1">
        <f t="shared" si="18"/>
        <v>32</v>
      </c>
      <c r="I24" s="3">
        <v>410</v>
      </c>
      <c r="J24" s="2">
        <f t="shared" si="19"/>
        <v>28</v>
      </c>
      <c r="K24" s="2"/>
      <c r="M24" s="3">
        <v>270</v>
      </c>
      <c r="N24" s="1">
        <f t="shared" si="20"/>
        <v>21</v>
      </c>
      <c r="O24" s="1">
        <f t="shared" si="21"/>
        <v>32</v>
      </c>
    </row>
    <row r="25" spans="1:15" ht="10.5" customHeight="1" x14ac:dyDescent="0.3">
      <c r="A25" s="3">
        <v>440</v>
      </c>
      <c r="B25" s="2">
        <f t="shared" si="16"/>
        <v>30</v>
      </c>
      <c r="E25" s="3">
        <v>280</v>
      </c>
      <c r="F25" s="1">
        <f t="shared" si="17"/>
        <v>22</v>
      </c>
      <c r="G25" s="1">
        <f t="shared" si="18"/>
        <v>33</v>
      </c>
      <c r="I25" s="3">
        <v>440</v>
      </c>
      <c r="J25" s="2">
        <f t="shared" si="19"/>
        <v>30</v>
      </c>
      <c r="K25" s="2"/>
      <c r="M25" s="3">
        <v>280</v>
      </c>
      <c r="N25" s="1">
        <f t="shared" si="20"/>
        <v>22</v>
      </c>
      <c r="O25" s="1">
        <f t="shared" si="21"/>
        <v>33</v>
      </c>
    </row>
    <row r="26" spans="1:15" ht="10.5" customHeight="1" x14ac:dyDescent="0.3">
      <c r="A26" s="3">
        <v>470</v>
      </c>
      <c r="B26" s="2">
        <f t="shared" si="16"/>
        <v>32</v>
      </c>
      <c r="E26" s="3">
        <v>290</v>
      </c>
      <c r="F26" s="1">
        <f t="shared" si="17"/>
        <v>23</v>
      </c>
      <c r="G26" s="1">
        <f t="shared" si="18"/>
        <v>34</v>
      </c>
      <c r="I26" s="3">
        <v>470</v>
      </c>
      <c r="J26" s="2">
        <f t="shared" si="19"/>
        <v>32</v>
      </c>
      <c r="K26" s="2"/>
      <c r="M26" s="3">
        <v>290</v>
      </c>
      <c r="N26" s="1">
        <f t="shared" si="20"/>
        <v>23</v>
      </c>
      <c r="O26" s="1">
        <f t="shared" si="21"/>
        <v>34</v>
      </c>
    </row>
    <row r="27" spans="1:15" ht="10.5" customHeight="1" x14ac:dyDescent="0.3">
      <c r="A27" s="3">
        <v>500</v>
      </c>
      <c r="B27" s="2">
        <f t="shared" si="16"/>
        <v>35</v>
      </c>
      <c r="E27" s="3">
        <v>300</v>
      </c>
      <c r="F27" s="1">
        <f t="shared" si="17"/>
        <v>24</v>
      </c>
      <c r="G27" s="1">
        <f t="shared" si="18"/>
        <v>36</v>
      </c>
      <c r="I27" s="3">
        <v>500</v>
      </c>
      <c r="J27" s="2">
        <f t="shared" si="19"/>
        <v>35</v>
      </c>
      <c r="K27" s="2"/>
      <c r="M27" s="3">
        <v>300</v>
      </c>
      <c r="N27" s="1">
        <f t="shared" si="20"/>
        <v>24</v>
      </c>
      <c r="O27" s="1">
        <f t="shared" si="21"/>
        <v>36</v>
      </c>
    </row>
    <row r="28" spans="1:15" ht="10.5" customHeight="1" x14ac:dyDescent="0.3">
      <c r="A28" s="3">
        <v>530</v>
      </c>
      <c r="B28" s="2">
        <f t="shared" si="16"/>
        <v>37</v>
      </c>
      <c r="E28" s="3">
        <v>310</v>
      </c>
      <c r="F28" s="1">
        <f t="shared" si="17"/>
        <v>24</v>
      </c>
      <c r="G28" s="1">
        <f t="shared" si="18"/>
        <v>37</v>
      </c>
      <c r="I28" s="3">
        <v>530</v>
      </c>
      <c r="J28" s="2">
        <f t="shared" si="19"/>
        <v>37</v>
      </c>
      <c r="K28" s="2"/>
      <c r="M28" s="3">
        <v>310</v>
      </c>
      <c r="N28" s="1">
        <f t="shared" si="20"/>
        <v>24</v>
      </c>
      <c r="O28" s="1">
        <f t="shared" si="21"/>
        <v>37</v>
      </c>
    </row>
    <row r="29" spans="1:15" ht="10.5" customHeight="1" x14ac:dyDescent="0.3">
      <c r="A29" s="3">
        <v>560</v>
      </c>
      <c r="B29" s="2">
        <f t="shared" si="16"/>
        <v>39</v>
      </c>
      <c r="E29" s="3">
        <v>320</v>
      </c>
      <c r="F29" s="1">
        <f t="shared" si="17"/>
        <v>25</v>
      </c>
      <c r="G29" s="1">
        <f t="shared" si="18"/>
        <v>38</v>
      </c>
      <c r="I29" s="3">
        <v>560</v>
      </c>
      <c r="J29" s="2">
        <f t="shared" si="19"/>
        <v>39</v>
      </c>
      <c r="K29" s="2"/>
      <c r="M29" s="3">
        <v>320</v>
      </c>
      <c r="N29" s="1">
        <f t="shared" si="20"/>
        <v>25</v>
      </c>
      <c r="O29" s="1">
        <f t="shared" si="21"/>
        <v>38</v>
      </c>
    </row>
    <row r="30" spans="1:15" ht="10.5" customHeight="1" x14ac:dyDescent="0.3">
      <c r="A30" s="3">
        <v>590</v>
      </c>
      <c r="B30" s="2">
        <f t="shared" si="16"/>
        <v>41</v>
      </c>
      <c r="E30" s="3">
        <v>330</v>
      </c>
      <c r="F30" s="1">
        <f t="shared" si="17"/>
        <v>26</v>
      </c>
      <c r="G30" s="1">
        <f t="shared" si="18"/>
        <v>39</v>
      </c>
      <c r="I30" s="3">
        <v>590</v>
      </c>
      <c r="J30" s="2">
        <f t="shared" si="19"/>
        <v>41</v>
      </c>
      <c r="K30" s="2"/>
      <c r="M30" s="3">
        <v>330</v>
      </c>
      <c r="N30" s="1">
        <f t="shared" si="20"/>
        <v>26</v>
      </c>
      <c r="O30" s="1">
        <f t="shared" si="21"/>
        <v>39</v>
      </c>
    </row>
    <row r="31" spans="1:15" ht="10.5" customHeight="1" x14ac:dyDescent="0.3">
      <c r="A31" s="3">
        <v>600</v>
      </c>
      <c r="B31" s="2">
        <f t="shared" si="16"/>
        <v>42</v>
      </c>
      <c r="E31" s="3">
        <v>340</v>
      </c>
      <c r="F31" s="1">
        <f t="shared" si="17"/>
        <v>27</v>
      </c>
      <c r="G31" s="1">
        <f t="shared" si="18"/>
        <v>40</v>
      </c>
      <c r="I31" s="3">
        <v>600</v>
      </c>
      <c r="J31" s="2">
        <f t="shared" si="19"/>
        <v>42</v>
      </c>
      <c r="K31" s="2"/>
      <c r="M31" s="3">
        <v>340</v>
      </c>
      <c r="N31" s="1">
        <f t="shared" si="20"/>
        <v>27</v>
      </c>
      <c r="O31" s="1">
        <f t="shared" si="21"/>
        <v>40</v>
      </c>
    </row>
    <row r="32" spans="1:15" ht="10.5" customHeight="1" x14ac:dyDescent="0.3">
      <c r="E32" s="3">
        <v>350</v>
      </c>
      <c r="F32" s="1">
        <f t="shared" si="17"/>
        <v>28</v>
      </c>
      <c r="G32" s="1">
        <f t="shared" si="18"/>
        <v>42</v>
      </c>
      <c r="I32" s="3"/>
      <c r="J32" s="2"/>
      <c r="K32" s="2"/>
      <c r="M32" s="3">
        <v>350</v>
      </c>
      <c r="N32" s="1">
        <f t="shared" si="20"/>
        <v>28</v>
      </c>
      <c r="O32" s="1">
        <f t="shared" si="21"/>
        <v>42</v>
      </c>
    </row>
    <row r="33" spans="1:13" ht="10.5" customHeight="1" x14ac:dyDescent="0.3">
      <c r="I33" s="3"/>
      <c r="J33" s="2"/>
      <c r="K33" s="2"/>
    </row>
    <row r="34" spans="1:13" ht="10.5" customHeight="1" x14ac:dyDescent="0.3">
      <c r="I34" s="3"/>
      <c r="J34" s="2"/>
      <c r="K34" s="2"/>
    </row>
    <row r="35" spans="1:13" ht="10.5" customHeight="1" x14ac:dyDescent="0.3">
      <c r="A35" s="5" t="s">
        <v>31</v>
      </c>
      <c r="E35" s="4" t="s">
        <v>30</v>
      </c>
      <c r="I35" s="5" t="s">
        <v>31</v>
      </c>
      <c r="J35" s="2"/>
      <c r="K35" s="2"/>
      <c r="M35" s="4" t="s">
        <v>30</v>
      </c>
    </row>
    <row r="36" spans="1:13" ht="10.5" customHeight="1" x14ac:dyDescent="0.3">
      <c r="A36" s="3" t="s">
        <v>35</v>
      </c>
      <c r="E36" s="1" t="s">
        <v>29</v>
      </c>
      <c r="I36" s="3" t="s">
        <v>35</v>
      </c>
      <c r="J36" s="2"/>
      <c r="K36" s="2"/>
      <c r="M36" s="1" t="s">
        <v>29</v>
      </c>
    </row>
    <row r="37" spans="1:13" ht="10.5" customHeight="1" x14ac:dyDescent="0.3">
      <c r="A37" s="3" t="s">
        <v>28</v>
      </c>
      <c r="E37" s="1" t="s">
        <v>27</v>
      </c>
      <c r="I37" s="3" t="s">
        <v>28</v>
      </c>
      <c r="J37" s="2"/>
      <c r="K37" s="2"/>
      <c r="M37" s="1" t="s">
        <v>27</v>
      </c>
    </row>
    <row r="38" spans="1:13" ht="10.5" customHeight="1" x14ac:dyDescent="0.3">
      <c r="A38" s="3" t="s">
        <v>26</v>
      </c>
      <c r="E38" s="1" t="s">
        <v>26</v>
      </c>
      <c r="I38" s="3" t="s">
        <v>26</v>
      </c>
      <c r="J38" s="2"/>
      <c r="K38" s="2"/>
      <c r="M38" s="1" t="s">
        <v>26</v>
      </c>
    </row>
    <row r="39" spans="1:13" ht="10.5" customHeight="1" x14ac:dyDescent="0.3">
      <c r="A39" s="3" t="s">
        <v>25</v>
      </c>
      <c r="E39" s="1" t="s">
        <v>24</v>
      </c>
      <c r="I39" s="3" t="s">
        <v>25</v>
      </c>
      <c r="J39" s="2"/>
      <c r="K39" s="2"/>
      <c r="M39" s="1" t="s">
        <v>24</v>
      </c>
    </row>
    <row r="40" spans="1:13" ht="10.5" customHeight="1" x14ac:dyDescent="0.3">
      <c r="A40" s="3" t="s">
        <v>23</v>
      </c>
      <c r="E40" s="1" t="s">
        <v>22</v>
      </c>
      <c r="I40" s="3" t="s">
        <v>23</v>
      </c>
      <c r="J40" s="2"/>
      <c r="K40" s="2"/>
      <c r="M40" s="1" t="s">
        <v>22</v>
      </c>
    </row>
    <row r="41" spans="1:13" ht="10.5" customHeight="1" x14ac:dyDescent="0.3">
      <c r="A41" s="3" t="s">
        <v>21</v>
      </c>
      <c r="E41" s="3" t="s">
        <v>20</v>
      </c>
      <c r="I41" s="3" t="s">
        <v>21</v>
      </c>
      <c r="J41" s="2"/>
      <c r="K41" s="2"/>
      <c r="M41" s="3" t="s">
        <v>20</v>
      </c>
    </row>
    <row r="42" spans="1:13" ht="10.5" customHeight="1" x14ac:dyDescent="0.3">
      <c r="A42" s="3" t="s">
        <v>19</v>
      </c>
      <c r="E42" s="3" t="s">
        <v>36</v>
      </c>
      <c r="I42" s="3" t="s">
        <v>19</v>
      </c>
      <c r="J42" s="2"/>
      <c r="K42" s="2"/>
      <c r="M42" s="3" t="s">
        <v>36</v>
      </c>
    </row>
    <row r="43" spans="1:13" ht="10.5" customHeight="1" x14ac:dyDescent="0.3">
      <c r="A43" s="3" t="s">
        <v>18</v>
      </c>
      <c r="E43" s="3" t="s">
        <v>18</v>
      </c>
      <c r="I43" s="3" t="s">
        <v>18</v>
      </c>
      <c r="J43" s="2"/>
      <c r="K43" s="2"/>
      <c r="M43" s="3" t="s">
        <v>18</v>
      </c>
    </row>
    <row r="44" spans="1:13" ht="10.5" customHeight="1" x14ac:dyDescent="0.3">
      <c r="I44" s="3"/>
      <c r="J44" s="2"/>
      <c r="K44" s="2"/>
    </row>
    <row r="45" spans="1:13" ht="10.5" customHeight="1" x14ac:dyDescent="0.3">
      <c r="A45" s="5" t="s">
        <v>17</v>
      </c>
      <c r="E45" s="4" t="s">
        <v>16</v>
      </c>
      <c r="I45" s="5" t="s">
        <v>17</v>
      </c>
      <c r="J45" s="2"/>
      <c r="K45" s="2"/>
      <c r="M45" s="4" t="s">
        <v>16</v>
      </c>
    </row>
    <row r="46" spans="1:13" ht="10.5" customHeight="1" x14ac:dyDescent="0.3">
      <c r="A46" s="3" t="s">
        <v>15</v>
      </c>
      <c r="E46" s="1" t="s">
        <v>14</v>
      </c>
      <c r="I46" s="3" t="s">
        <v>15</v>
      </c>
      <c r="J46" s="2"/>
      <c r="K46" s="2"/>
      <c r="M46" s="1" t="s">
        <v>14</v>
      </c>
    </row>
    <row r="47" spans="1:13" ht="10.5" customHeight="1" x14ac:dyDescent="0.3">
      <c r="A47" s="3" t="s">
        <v>13</v>
      </c>
      <c r="E47" s="1" t="s">
        <v>12</v>
      </c>
      <c r="I47" s="3" t="s">
        <v>13</v>
      </c>
      <c r="J47" s="2"/>
      <c r="K47" s="2"/>
      <c r="M47" s="1" t="s">
        <v>12</v>
      </c>
    </row>
    <row r="48" spans="1:13" ht="10.5" customHeight="1" x14ac:dyDescent="0.3">
      <c r="A48" s="3" t="s">
        <v>11</v>
      </c>
      <c r="E48" s="3" t="s">
        <v>11</v>
      </c>
      <c r="I48" s="3" t="s">
        <v>11</v>
      </c>
      <c r="J48" s="2"/>
      <c r="K48" s="2"/>
      <c r="M48" s="3" t="s">
        <v>11</v>
      </c>
    </row>
    <row r="49" spans="1:13" ht="10.5" customHeight="1" x14ac:dyDescent="0.3">
      <c r="A49" s="3" t="s">
        <v>10</v>
      </c>
      <c r="E49" s="1" t="s">
        <v>9</v>
      </c>
      <c r="I49" s="3" t="s">
        <v>10</v>
      </c>
      <c r="J49" s="2"/>
      <c r="K49" s="2"/>
      <c r="M49" s="1" t="s">
        <v>9</v>
      </c>
    </row>
    <row r="50" spans="1:13" ht="10.5" customHeight="1" x14ac:dyDescent="0.3">
      <c r="I50" s="3"/>
      <c r="J50" s="2"/>
      <c r="K50" s="2"/>
    </row>
    <row r="51" spans="1:13" ht="10.5" customHeight="1" x14ac:dyDescent="0.3">
      <c r="A51" s="5" t="s">
        <v>8</v>
      </c>
      <c r="E51" s="4" t="s">
        <v>7</v>
      </c>
      <c r="I51" s="5" t="s">
        <v>8</v>
      </c>
      <c r="J51" s="2"/>
      <c r="K51" s="2"/>
      <c r="M51" s="4" t="s">
        <v>7</v>
      </c>
    </row>
    <row r="52" spans="1:13" ht="10.5" customHeight="1" x14ac:dyDescent="0.3">
      <c r="A52" s="3" t="s">
        <v>6</v>
      </c>
      <c r="E52" s="1" t="s">
        <v>5</v>
      </c>
      <c r="I52" s="3" t="s">
        <v>6</v>
      </c>
      <c r="J52" s="2"/>
      <c r="K52" s="2"/>
      <c r="M52" s="1" t="s">
        <v>5</v>
      </c>
    </row>
    <row r="53" spans="1:13" ht="10.5" customHeight="1" x14ac:dyDescent="0.3">
      <c r="A53" s="3" t="s">
        <v>4</v>
      </c>
      <c r="E53" s="1" t="s">
        <v>3</v>
      </c>
      <c r="I53" s="3" t="s">
        <v>4</v>
      </c>
      <c r="J53" s="2"/>
      <c r="K53" s="2"/>
      <c r="M53" s="1" t="s">
        <v>3</v>
      </c>
    </row>
    <row r="54" spans="1:13" ht="10.5" customHeight="1" x14ac:dyDescent="0.3">
      <c r="A54" s="3" t="s">
        <v>2</v>
      </c>
      <c r="E54" s="3" t="s">
        <v>2</v>
      </c>
      <c r="I54" s="3" t="s">
        <v>2</v>
      </c>
      <c r="J54" s="2"/>
      <c r="K54" s="2"/>
      <c r="M54" s="3" t="s">
        <v>2</v>
      </c>
    </row>
    <row r="55" spans="1:13" ht="10.5" customHeight="1" x14ac:dyDescent="0.3">
      <c r="A55" s="3" t="s">
        <v>1</v>
      </c>
      <c r="E55" s="3" t="s">
        <v>37</v>
      </c>
      <c r="I55" s="3" t="s">
        <v>1</v>
      </c>
      <c r="J55" s="2"/>
      <c r="K55" s="2"/>
      <c r="M55" s="3" t="s">
        <v>37</v>
      </c>
    </row>
    <row r="56" spans="1:13" ht="10.5" customHeight="1" x14ac:dyDescent="0.3">
      <c r="A56" s="3" t="s">
        <v>0</v>
      </c>
      <c r="E56" s="3" t="s">
        <v>0</v>
      </c>
      <c r="I56" s="3" t="s">
        <v>0</v>
      </c>
      <c r="J56" s="2"/>
      <c r="K56" s="2"/>
      <c r="M56" s="3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Manns</dc:creator>
  <cp:lastModifiedBy>David Manns</cp:lastModifiedBy>
  <dcterms:created xsi:type="dcterms:W3CDTF">2019-05-16T12:00:22Z</dcterms:created>
  <dcterms:modified xsi:type="dcterms:W3CDTF">2019-11-10T09:33:32Z</dcterms:modified>
</cp:coreProperties>
</file>